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orksheet"/>
    <sheet r:id="rId2" sheetId="2" name="Bands"/>
    <sheet r:id="rId3" sheetId="3" name="Model"/>
    <sheet r:id="rId4" sheetId="4" name="Assumptions"/>
    <sheet r:id="rId5" sheetId="5" name="About"/>
  </sheets>
  <definedNames/>
  <calcPr/>
</workbook>
</file>

<file path=xl/sharedStrings.xml><?xml version="1.0" encoding="utf-8"?>
<sst xmlns="http://schemas.openxmlformats.org/spreadsheetml/2006/main">
  <si>
    <t>Input</t>
  </si>
  <si>
    <t>Value</t>
  </si>
  <si>
    <t>Allowed</t>
  </si>
  <si>
    <t>Users</t>
  </si>
  <si>
    <t>Named users</t>
  </si>
  <si>
    <t>Legal entities</t>
  </si>
  <si>
    <t>1 or more</t>
  </si>
  <si>
    <t>Modules in scope</t>
  </si>
  <si>
    <t>Cost band</t>
  </si>
  <si>
    <t>mid</t>
  </si>
  <si>
    <t>low / mid / high / enterprise</t>
  </si>
  <si>
    <t>Deployment</t>
  </si>
  <si>
    <t>cloud</t>
  </si>
  <si>
    <t>cloud / private-cloud / hybrid / on-premise</t>
  </si>
  <si>
    <t>Estimate (USD)</t>
  </si>
  <si>
    <t>Low</t>
  </si>
  <si>
    <t>High</t>
  </si>
  <si>
    <t>Software, year one</t>
  </si>
  <si>
    <t>Implementation</t>
  </si>
  <si>
    <t>Annual run cost after year one</t>
  </si>
  <si>
    <t>Year one total</t>
  </si>
  <si>
    <t>Ranges are the shape of the market, not a quote. See the Assumptions sheet.</t>
  </si>
  <si>
    <t>Label</t>
  </si>
  <si>
    <t>Software per user per year — low</t>
  </si>
  <si>
    <t>Software per user per year — high</t>
  </si>
  <si>
    <t>Implementation base — low</t>
  </si>
  <si>
    <t>Implementation base — high</t>
  </si>
  <si>
    <t>low</t>
  </si>
  <si>
    <t>Entry</t>
  </si>
  <si>
    <t>Mid-market</t>
  </si>
  <si>
    <t>high</t>
  </si>
  <si>
    <t>Upper mid-market</t>
  </si>
  <si>
    <t>enterprise</t>
  </si>
  <si>
    <t>Enterprise</t>
  </si>
  <si>
    <t>Factor</t>
  </si>
  <si>
    <t>Meaning</t>
  </si>
  <si>
    <t>Per additional entity</t>
  </si>
  <si>
    <t>Added to implementation effort for each legal entity beyond the first.</t>
  </si>
  <si>
    <t>Per additional module</t>
  </si>
  <si>
    <t>Added to implementation effort for each module beyond the first.</t>
  </si>
  <si>
    <t>Perpetual licence multiple</t>
  </si>
  <si>
    <t>On-premise: years of subscription the up-front licence approximates.</t>
  </si>
  <si>
    <t>Maintenance rate</t>
  </si>
  <si>
    <t>On-premise: annual maintenance as a share of the licence.</t>
  </si>
  <si>
    <t>Assumption</t>
  </si>
  <si>
    <t>Figures are ranges built from published list pricing and typical deal shapes, not quotes. Your negotiated price will differ.</t>
  </si>
  <si>
    <t>Software is priced per named user per year; on-premise assumes a perpetual licence of about three years of subscription, then annual maintenance at 20%.</t>
  </si>
  <si>
    <t>Implementation is a base engagement for the price band, plus 18% for each entity beyond the first and 9% for each module beyond the first.</t>
  </si>
  <si>
    <t>Year one is software plus implementation. It excludes internal staff time, data cleansing, integration to systems outside the suite, and change management.</t>
  </si>
  <si>
    <t>Budget worksheet</t>
  </si>
  <si>
    <t>Change the five inputs on the Worksheet sheet; the estimate recalculates from the Bands and Model sheets, which hold the same figures as the estimator at stackmark.co/tools/cost-estimator/.</t>
  </si>
  <si>
    <t>Change a band or factor only if you have a quote that contradicts it, and note the source beside it.</t>
  </si>
  <si>
    <t>Stackmark · stackmark.co · reproduced from the published dataset; no vendor supplied or reviewed this file.</t>
  </si>
</sst>
</file>

<file path=xl/styles.xml><?xml version="1.0" encoding="utf-8"?>
<styleSheet xmlns="http://schemas.openxmlformats.org/spreadsheetml/2006/main">
  <fonts count="1">
    <font>
      <family val="2"/>
      <scheme val="minor"/>
      <color theme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">
    <xf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34" customWidth="1"/>
    <col min="2" max="2" width="18" customWidth="1"/>
    <col min="3" max="3" width="44" customWidth="1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>
        <v>100</v>
      </c>
      <c r="C2" t="s">
        <v>4</v>
      </c>
    </row>
    <row r="3">
      <c r="A3" t="s">
        <v>5</v>
      </c>
      <c r="B3">
        <v>1</v>
      </c>
      <c r="C3" t="s">
        <v>6</v>
      </c>
    </row>
    <row r="4">
      <c r="A4" t="s">
        <v>7</v>
      </c>
      <c r="B4">
        <v>4</v>
      </c>
      <c r="C4" t="s">
        <v>6</v>
      </c>
    </row>
    <row r="5">
      <c r="A5" t="s">
        <v>8</v>
      </c>
      <c r="B5" t="s">
        <v>9</v>
      </c>
      <c r="C5" t="s">
        <v>10</v>
      </c>
    </row>
    <row r="6">
      <c r="A6" t="s">
        <v>11</v>
      </c>
      <c r="B6" t="s">
        <v>12</v>
      </c>
      <c r="C6" t="s">
        <v>13</v>
      </c>
    </row>
    <row r="7"/>
    <row r="8">
      <c r="A8" t="s">
        <v>14</v>
      </c>
      <c r="B8" t="s">
        <v>15</v>
      </c>
      <c r="C8" t="s">
        <v>16</v>
      </c>
    </row>
    <row r="9">
      <c r="A9" t="s">
        <v>17</v>
      </c>
      <c r="B9">
        <f>=IF(B6="on-premise",Model!B4,1)*B2*VLOOKUP(B5,Bands!A2:F5,3,FALSE)</f>
      </c>
      <c r="C9">
        <f>=IF(B6="on-premise",Model!B4,1)*B2*VLOOKUP(B5,Bands!A2:F5,4,FALSE)</f>
      </c>
    </row>
    <row r="10">
      <c r="A10" t="s">
        <v>18</v>
      </c>
      <c r="B10">
        <f>=VLOOKUP(B5,Bands!A2:F5,5,FALSE)*(1+(B3-1)*Model!B2+(B4-1)*Model!B3)</f>
      </c>
      <c r="C10">
        <f>=VLOOKUP(B5,Bands!A2:F5,6,FALSE)*(1+(B3-1)*Model!B2+(B4-1)*Model!B3)</f>
      </c>
    </row>
    <row r="11">
      <c r="A11" t="s">
        <v>19</v>
      </c>
      <c r="B11">
        <f>=IF(B6="on-premise",B9*Model!B5,B9)</f>
      </c>
      <c r="C11">
        <f>=IF(B6="on-premise",C9*Model!B5,C9)</f>
      </c>
    </row>
    <row r="12">
      <c r="A12" t="s">
        <v>20</v>
      </c>
      <c r="B12">
        <f>=B9+B10</f>
      </c>
      <c r="C12">
        <f>=C9+C10</f>
      </c>
    </row>
    <row r="13"/>
    <row r="14">
      <c r="A14" t="s">
        <v>21</v>
      </c>
    </row>
  </sheetData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14" customWidth="1"/>
    <col min="2" max="2" width="18" customWidth="1"/>
    <col min="3" max="3" width="30" customWidth="1"/>
    <col min="4" max="4" width="30" customWidth="1"/>
    <col min="5" max="5" width="26" customWidth="1"/>
    <col min="6" max="6" width="26" customWidth="1"/>
  </cols>
  <sheetData>
    <row r="1">
      <c r="A1" t="s">
        <v>8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>
      <c r="A2" t="s">
        <v>27</v>
      </c>
      <c r="B2" t="s">
        <v>28</v>
      </c>
      <c r="C2">
        <v>200</v>
      </c>
      <c r="D2">
        <v>600</v>
      </c>
      <c r="E2">
        <v>8000</v>
      </c>
      <c r="F2">
        <v>30000</v>
      </c>
    </row>
    <row r="3">
      <c r="A3" t="s">
        <v>9</v>
      </c>
      <c r="B3" t="s">
        <v>29</v>
      </c>
      <c r="C3">
        <v>900</v>
      </c>
      <c r="D3">
        <v>2200</v>
      </c>
      <c r="E3">
        <v>40000</v>
      </c>
      <c r="F3">
        <v>150000</v>
      </c>
    </row>
    <row r="4">
      <c r="A4" t="s">
        <v>30</v>
      </c>
      <c r="B4" t="s">
        <v>31</v>
      </c>
      <c r="C4">
        <v>1800</v>
      </c>
      <c r="D4">
        <v>4200</v>
      </c>
      <c r="E4">
        <v>120000</v>
      </c>
      <c r="F4">
        <v>400000</v>
      </c>
    </row>
    <row r="5">
      <c r="A5" t="s">
        <v>32</v>
      </c>
      <c r="B5" t="s">
        <v>33</v>
      </c>
      <c r="C5">
        <v>3000</v>
      </c>
      <c r="D5">
        <v>9000</v>
      </c>
      <c r="E5">
        <v>350000</v>
      </c>
      <c r="F5">
        <v>1500000</v>
      </c>
    </row>
  </sheetData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28" customWidth="1"/>
    <col min="2" max="2" width="10" customWidth="1"/>
    <col min="3" max="3" width="70" customWidth="1"/>
  </cols>
  <sheetData>
    <row r="1">
      <c r="A1" t="s">
        <v>34</v>
      </c>
      <c r="B1" t="s">
        <v>1</v>
      </c>
      <c r="C1" t="s">
        <v>35</v>
      </c>
    </row>
    <row r="2">
      <c r="A2" t="s">
        <v>36</v>
      </c>
      <c r="B2">
        <v>0.18</v>
      </c>
      <c r="C2" t="s">
        <v>37</v>
      </c>
    </row>
    <row r="3">
      <c r="A3" t="s">
        <v>38</v>
      </c>
      <c r="B3">
        <v>0.09</v>
      </c>
      <c r="C3" t="s">
        <v>39</v>
      </c>
    </row>
    <row r="4">
      <c r="A4" t="s">
        <v>40</v>
      </c>
      <c r="B4">
        <v>3</v>
      </c>
      <c r="C4" t="s">
        <v>41</v>
      </c>
    </row>
    <row r="5">
      <c r="A5" t="s">
        <v>42</v>
      </c>
      <c r="B5">
        <v>0.2</v>
      </c>
      <c r="C5" t="s">
        <v>43</v>
      </c>
    </row>
  </sheetData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120" customWidth="1"/>
  </cols>
  <sheetData>
    <row r="1">
      <c r="A1" t="s">
        <v>44</v>
      </c>
    </row>
    <row r="2">
      <c r="A2" t="s">
        <v>45</v>
      </c>
    </row>
    <row r="3">
      <c r="A3" t="s">
        <v>46</v>
      </c>
    </row>
    <row r="4">
      <c r="A4" t="s">
        <v>47</v>
      </c>
    </row>
    <row r="5">
      <c r="A5" t="s">
        <v>48</v>
      </c>
    </row>
  </sheetData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110" customWidth="1"/>
  </cols>
  <sheetData>
    <row r="1">
      <c r="A1" t="s">
        <v>49</v>
      </c>
    </row>
    <row r="2"/>
    <row r="3">
      <c r="A3" t="s">
        <v>50</v>
      </c>
    </row>
    <row r="4">
      <c r="A4" t="s">
        <v>51</v>
      </c>
    </row>
    <row r="5"/>
    <row r="6">
      <c r="A6" t="s">
        <v>52</v>
      </c>
    </row>
  </sheetData>
</worksheet>
</file>